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2\homes\共有ボックス\🐈林田🐈\令和6年度\令和6年度　監査\"/>
    </mc:Choice>
  </mc:AlternateContent>
  <xr:revisionPtr revIDLastSave="0" documentId="13_ncr:1_{C3C430F0-D255-4D72-B627-FA9A3B208DE2}" xr6:coauthVersionLast="47" xr6:coauthVersionMax="47" xr10:uidLastSave="{00000000-0000-0000-0000-000000000000}"/>
  <bookViews>
    <workbookView xWindow="6165" yWindow="480" windowWidth="22050" windowHeight="149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C34" i="1"/>
  <c r="D27" i="1"/>
  <c r="B28" i="1"/>
  <c r="C28" i="1"/>
  <c r="B11" i="1" l="1"/>
  <c r="B17" i="1" s="1"/>
  <c r="C41" i="1"/>
  <c r="C43" i="1" s="1"/>
  <c r="C48" i="1"/>
  <c r="C23" i="1"/>
  <c r="C35" i="1" s="1"/>
  <c r="C11" i="1"/>
  <c r="C17" i="1" s="1"/>
  <c r="C36" i="1" s="1"/>
  <c r="C46" i="1" s="1"/>
  <c r="C49" i="1" s="1"/>
  <c r="B41" i="1"/>
  <c r="B43" i="1" s="1"/>
  <c r="B48" i="1"/>
  <c r="B23" i="1"/>
  <c r="B35" i="1" s="1"/>
  <c r="C50" i="1" l="1"/>
  <c r="B36" i="1"/>
  <c r="B46" i="1" s="1"/>
  <c r="B49" i="1" s="1"/>
  <c r="D26" i="1"/>
  <c r="B50" i="1" l="1"/>
  <c r="D48" i="1"/>
  <c r="D47" i="1"/>
  <c r="D45" i="1"/>
  <c r="D44" i="1"/>
  <c r="D42" i="1"/>
  <c r="D40" i="1"/>
  <c r="D39" i="1"/>
  <c r="D38" i="1"/>
  <c r="D37" i="1"/>
  <c r="D34" i="1"/>
  <c r="D33" i="1"/>
  <c r="D32" i="1"/>
  <c r="D31" i="1"/>
  <c r="D30" i="1"/>
  <c r="D29" i="1"/>
  <c r="D28" i="1"/>
  <c r="D22" i="1"/>
  <c r="D25" i="1"/>
  <c r="D24" i="1"/>
  <c r="D20" i="1"/>
  <c r="D19" i="1"/>
  <c r="D18" i="1"/>
  <c r="D16" i="1"/>
  <c r="D15" i="1"/>
  <c r="D13" i="1"/>
  <c r="D12" i="1"/>
  <c r="D41" i="1" l="1"/>
  <c r="D43" i="1"/>
  <c r="D17" i="1"/>
  <c r="D11" i="1"/>
  <c r="D21" i="1" l="1"/>
  <c r="D23" i="1"/>
  <c r="D36" i="1" l="1"/>
  <c r="D35" i="1" l="1"/>
  <c r="D46" i="1"/>
  <c r="D50" i="1" l="1"/>
  <c r="D49" i="1" l="1"/>
</calcChain>
</file>

<file path=xl/sharedStrings.xml><?xml version="1.0" encoding="utf-8"?>
<sst xmlns="http://schemas.openxmlformats.org/spreadsheetml/2006/main" count="50" uniqueCount="50">
  <si>
    <t>科       目</t>
  </si>
  <si>
    <t>当 年 度</t>
  </si>
  <si>
    <t>前 年 度</t>
  </si>
  <si>
    <t>増    減</t>
  </si>
  <si>
    <t>　Ⅰ　資産の部</t>
    <rPh sb="3" eb="5">
      <t>シサン</t>
    </rPh>
    <rPh sb="6" eb="7">
      <t>ブ</t>
    </rPh>
    <phoneticPr fontId="1"/>
  </si>
  <si>
    <t xml:space="preserve">     1　流動資産</t>
    <rPh sb="7" eb="9">
      <t>リュウドウ</t>
    </rPh>
    <rPh sb="9" eb="11">
      <t>シサン</t>
    </rPh>
    <phoneticPr fontId="1"/>
  </si>
  <si>
    <t xml:space="preserve">     2　固定資産</t>
    <rPh sb="7" eb="9">
      <t>コテイ</t>
    </rPh>
    <rPh sb="9" eb="11">
      <t>シサン</t>
    </rPh>
    <phoneticPr fontId="1"/>
  </si>
  <si>
    <t xml:space="preserve">            流動資産合計                            </t>
    <rPh sb="16" eb="18">
      <t>ゴウケイ</t>
    </rPh>
    <phoneticPr fontId="1"/>
  </si>
  <si>
    <t xml:space="preserve">            土地                             </t>
    <rPh sb="12" eb="14">
      <t>トチ</t>
    </rPh>
    <phoneticPr fontId="1"/>
  </si>
  <si>
    <t xml:space="preserve">       （1）  基本財産</t>
    <rPh sb="12" eb="14">
      <t>キホン</t>
    </rPh>
    <rPh sb="14" eb="16">
      <t>ザイサン</t>
    </rPh>
    <phoneticPr fontId="1"/>
  </si>
  <si>
    <t>　　 　（2）  特定資産</t>
    <rPh sb="9" eb="11">
      <t>トクテイ</t>
    </rPh>
    <rPh sb="11" eb="13">
      <t>シサン</t>
    </rPh>
    <phoneticPr fontId="1"/>
  </si>
  <si>
    <t xml:space="preserve">       （3）  その他固定資産</t>
    <rPh sb="14" eb="15">
      <t>タ</t>
    </rPh>
    <rPh sb="15" eb="17">
      <t>コテイ</t>
    </rPh>
    <rPh sb="17" eb="19">
      <t>シサン</t>
    </rPh>
    <phoneticPr fontId="1"/>
  </si>
  <si>
    <t>　Ⅱ　負債の部</t>
    <rPh sb="3" eb="5">
      <t>フサイ</t>
    </rPh>
    <rPh sb="6" eb="7">
      <t>ブ</t>
    </rPh>
    <phoneticPr fontId="1"/>
  </si>
  <si>
    <t xml:space="preserve">     1　流動負債</t>
    <rPh sb="7" eb="9">
      <t>リュウドウ</t>
    </rPh>
    <rPh sb="9" eb="11">
      <t>フサイ</t>
    </rPh>
    <phoneticPr fontId="1"/>
  </si>
  <si>
    <t xml:space="preserve">     2　固定負債</t>
    <rPh sb="7" eb="9">
      <t>コテイ</t>
    </rPh>
    <rPh sb="9" eb="11">
      <t>フサイ</t>
    </rPh>
    <phoneticPr fontId="1"/>
  </si>
  <si>
    <t xml:space="preserve">     1　指定正味財産</t>
    <rPh sb="7" eb="9">
      <t>シテイ</t>
    </rPh>
    <rPh sb="9" eb="11">
      <t>ショウミ</t>
    </rPh>
    <rPh sb="11" eb="13">
      <t>ザイサン</t>
    </rPh>
    <phoneticPr fontId="1"/>
  </si>
  <si>
    <t xml:space="preserve">     2　一般正味財産</t>
    <rPh sb="7" eb="9">
      <t>イッパン</t>
    </rPh>
    <rPh sb="9" eb="11">
      <t>ショウミ</t>
    </rPh>
    <rPh sb="11" eb="13">
      <t>ザイサン</t>
    </rPh>
    <phoneticPr fontId="1"/>
  </si>
  <si>
    <t>　Ⅲ　正味財産の部</t>
    <rPh sb="3" eb="5">
      <t>ショウミ</t>
    </rPh>
    <rPh sb="5" eb="7">
      <t>ザイサン</t>
    </rPh>
    <rPh sb="8" eb="9">
      <t>ブ</t>
    </rPh>
    <phoneticPr fontId="1"/>
  </si>
  <si>
    <t xml:space="preserve">　　　　　　未払金                        </t>
    <rPh sb="6" eb="7">
      <t>ミ</t>
    </rPh>
    <rPh sb="7" eb="8">
      <t>バラ</t>
    </rPh>
    <rPh sb="8" eb="9">
      <t>キン</t>
    </rPh>
    <phoneticPr fontId="1"/>
  </si>
  <si>
    <t xml:space="preserve">　　　　　　流動負債合計                            </t>
    <rPh sb="10" eb="12">
      <t>ゴウケイ</t>
    </rPh>
    <phoneticPr fontId="1"/>
  </si>
  <si>
    <t xml:space="preserve">            特定資産合計                            </t>
    <rPh sb="16" eb="18">
      <t>ゴウケイ</t>
    </rPh>
    <phoneticPr fontId="1"/>
  </si>
  <si>
    <t xml:space="preserve">        （うち基本財産への充当額）           </t>
    <phoneticPr fontId="1"/>
  </si>
  <si>
    <t xml:space="preserve">        （うち特定資産への充当額）            </t>
    <phoneticPr fontId="1"/>
  </si>
  <si>
    <t xml:space="preserve">            什器備品                            </t>
    <rPh sb="12" eb="14">
      <t>ジュウキ</t>
    </rPh>
    <rPh sb="14" eb="16">
      <t>ビヒン</t>
    </rPh>
    <phoneticPr fontId="1"/>
  </si>
  <si>
    <t xml:space="preserve">            電話加入権                          </t>
    <phoneticPr fontId="1"/>
  </si>
  <si>
    <t xml:space="preserve">            その他固定資産合計                    </t>
    <rPh sb="19" eb="21">
      <t>ゴウケイ</t>
    </rPh>
    <phoneticPr fontId="1"/>
  </si>
  <si>
    <t xml:space="preserve">            固定資産合計                            </t>
    <rPh sb="16" eb="18">
      <t>ゴウケイ</t>
    </rPh>
    <phoneticPr fontId="1"/>
  </si>
  <si>
    <t xml:space="preserve">            基本財産合計                            </t>
    <rPh sb="16" eb="18">
      <t>ゴウケイ</t>
    </rPh>
    <phoneticPr fontId="1"/>
  </si>
  <si>
    <t>（単位 ： 円）</t>
    <rPh sb="1" eb="3">
      <t>タンイ</t>
    </rPh>
    <rPh sb="6" eb="7">
      <t>エン</t>
    </rPh>
    <phoneticPr fontId="1"/>
  </si>
  <si>
    <t xml:space="preserve">            現金預金                            </t>
    <phoneticPr fontId="1"/>
  </si>
  <si>
    <t xml:space="preserve">               現金                                </t>
    <phoneticPr fontId="1"/>
  </si>
  <si>
    <t xml:space="preserve">               普通預金                            </t>
    <phoneticPr fontId="1"/>
  </si>
  <si>
    <t xml:space="preserve">            未収会費                            </t>
    <phoneticPr fontId="1"/>
  </si>
  <si>
    <t xml:space="preserve">            仮払金                              </t>
    <phoneticPr fontId="1"/>
  </si>
  <si>
    <t xml:space="preserve">            建物                                </t>
    <phoneticPr fontId="1"/>
  </si>
  <si>
    <t xml:space="preserve">            建物償却引当預金                    </t>
    <phoneticPr fontId="1"/>
  </si>
  <si>
    <t xml:space="preserve">            保証金                              </t>
    <phoneticPr fontId="1"/>
  </si>
  <si>
    <t xml:space="preserve">            出資金                              </t>
    <phoneticPr fontId="1"/>
  </si>
  <si>
    <t xml:space="preserve">            資産の部合計                        </t>
    <phoneticPr fontId="1"/>
  </si>
  <si>
    <t xml:space="preserve">　　　　　　負債の部合計                        </t>
    <phoneticPr fontId="1"/>
  </si>
  <si>
    <t xml:space="preserve">         正味財産の部合計                    </t>
    <phoneticPr fontId="1"/>
  </si>
  <si>
    <t xml:space="preserve">         負債及び正味財産合計                </t>
    <phoneticPr fontId="1"/>
  </si>
  <si>
    <t>貸　 借　 対　 照　 表</t>
    <rPh sb="0" eb="1">
      <t>カシ</t>
    </rPh>
    <rPh sb="3" eb="4">
      <t>シャク</t>
    </rPh>
    <rPh sb="6" eb="7">
      <t>タイ</t>
    </rPh>
    <rPh sb="9" eb="10">
      <t>テル</t>
    </rPh>
    <rPh sb="12" eb="13">
      <t>オモテ</t>
    </rPh>
    <phoneticPr fontId="1"/>
  </si>
  <si>
    <t xml:space="preserve">              　火災預金</t>
    <rPh sb="15" eb="17">
      <t>カサイ</t>
    </rPh>
    <rPh sb="17" eb="19">
      <t>ヨキン</t>
    </rPh>
    <phoneticPr fontId="1"/>
  </si>
  <si>
    <t xml:space="preserve">            災害積立金</t>
    <rPh sb="12" eb="17">
      <t>サイガイツミタテキン</t>
    </rPh>
    <phoneticPr fontId="1"/>
  </si>
  <si>
    <t xml:space="preserve">            退職給付引当預金                    </t>
    <rPh sb="15" eb="16">
      <t>ツ</t>
    </rPh>
    <phoneticPr fontId="1"/>
  </si>
  <si>
    <t>令和7年3月31日現在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1"/>
  </si>
  <si>
    <t xml:space="preserve">           周年記念積立金</t>
    <rPh sb="11" eb="15">
      <t>シュウネンキネン</t>
    </rPh>
    <rPh sb="15" eb="17">
      <t>ツミタテ</t>
    </rPh>
    <rPh sb="17" eb="18">
      <t>キン</t>
    </rPh>
    <phoneticPr fontId="1"/>
  </si>
  <si>
    <t>　議案第2号　令和6年度 決算報告（案）</t>
    <rPh sb="1" eb="3">
      <t>ギアン</t>
    </rPh>
    <rPh sb="3" eb="4">
      <t>ダイ</t>
    </rPh>
    <rPh sb="5" eb="6">
      <t>ゴウ</t>
    </rPh>
    <rPh sb="7" eb="9">
      <t>レイワ</t>
    </rPh>
    <rPh sb="10" eb="12">
      <t>ネンド</t>
    </rPh>
    <rPh sb="11" eb="12">
      <t>ドヘイネンド</t>
    </rPh>
    <rPh sb="13" eb="15">
      <t>ケッサン</t>
    </rPh>
    <rPh sb="15" eb="17">
      <t>ホウコク</t>
    </rPh>
    <rPh sb="18" eb="19">
      <t>アン</t>
    </rPh>
    <phoneticPr fontId="1"/>
  </si>
  <si>
    <t xml:space="preserve">　　　　　　預り金 （源泉徴収・社会保険）                            </t>
    <rPh sb="11" eb="15">
      <t>ゲンセンチョウシュウ</t>
    </rPh>
    <rPh sb="16" eb="20">
      <t>シャカイホケン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</si>
</sst>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176" fontId="2" fillId="0" borderId="6" xfId="0" applyNumberFormat="1" applyFont="1" applyBorder="1" applyAlignment="1">
      <alignment horizontal="center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 applyAlignment="1">
      <alignment horizontal="center"/>
    </xf>
    <xf numFmtId="0" fontId="2" fillId="0" borderId="5" xfId="0" applyFont="1" applyBorder="1"/>
    <xf numFmtId="176" fontId="2" fillId="0" borderId="8" xfId="0" applyNumberFormat="1" applyFont="1" applyBorder="1"/>
    <xf numFmtId="0" fontId="2" fillId="0" borderId="9" xfId="0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/>
    <xf numFmtId="176" fontId="2" fillId="0" borderId="13" xfId="0" applyNumberFormat="1" applyFont="1" applyBorder="1"/>
    <xf numFmtId="176" fontId="2" fillId="0" borderId="14" xfId="0" applyNumberFormat="1" applyFont="1" applyBorder="1"/>
    <xf numFmtId="176" fontId="2" fillId="0" borderId="15" xfId="0" applyNumberFormat="1" applyFont="1" applyBorder="1"/>
    <xf numFmtId="176" fontId="2" fillId="0" borderId="16" xfId="0" applyNumberFormat="1" applyFont="1" applyBorder="1"/>
    <xf numFmtId="176" fontId="2" fillId="0" borderId="0" xfId="0" applyNumberFormat="1" applyFont="1"/>
    <xf numFmtId="176" fontId="2" fillId="0" borderId="17" xfId="0" applyNumberFormat="1" applyFont="1" applyBorder="1"/>
    <xf numFmtId="176" fontId="2" fillId="0" borderId="18" xfId="0" applyNumberFormat="1" applyFont="1" applyBorder="1"/>
    <xf numFmtId="176" fontId="2" fillId="0" borderId="20" xfId="0" applyNumberFormat="1" applyFont="1" applyBorder="1"/>
    <xf numFmtId="176" fontId="2" fillId="0" borderId="19" xfId="0" applyNumberFormat="1" applyFont="1" applyBorder="1"/>
    <xf numFmtId="176" fontId="2" fillId="0" borderId="21" xfId="0" applyNumberFormat="1" applyFont="1" applyBorder="1"/>
    <xf numFmtId="176" fontId="2" fillId="0" borderId="22" xfId="0" applyNumberFormat="1" applyFont="1" applyBorder="1"/>
    <xf numFmtId="176" fontId="2" fillId="0" borderId="23" xfId="0" applyNumberFormat="1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tabSelected="1" zoomScale="106" zoomScaleNormal="106" workbookViewId="0">
      <selection activeCell="G40" sqref="G40"/>
    </sheetView>
  </sheetViews>
  <sheetFormatPr defaultRowHeight="12" x14ac:dyDescent="0.15"/>
  <cols>
    <col min="1" max="1" width="36.125" style="1" customWidth="1"/>
    <col min="2" max="4" width="15" style="1" customWidth="1"/>
    <col min="5" max="16384" width="9" style="1"/>
  </cols>
  <sheetData>
    <row r="1" spans="1:4" ht="24.75" customHeight="1" x14ac:dyDescent="0.2">
      <c r="A1" s="34" t="s">
        <v>48</v>
      </c>
      <c r="B1" s="34"/>
      <c r="C1" s="34"/>
      <c r="D1" s="34"/>
    </row>
    <row r="2" spans="1:4" ht="30.75" customHeight="1" x14ac:dyDescent="0.15">
      <c r="A2" s="32" t="s">
        <v>42</v>
      </c>
      <c r="B2" s="32"/>
      <c r="C2" s="32"/>
      <c r="D2" s="32"/>
    </row>
    <row r="3" spans="1:4" ht="6" customHeight="1" x14ac:dyDescent="0.2">
      <c r="A3" s="2"/>
    </row>
    <row r="4" spans="1:4" x14ac:dyDescent="0.15">
      <c r="A4" s="33" t="s">
        <v>46</v>
      </c>
      <c r="B4" s="33"/>
      <c r="C4" s="33"/>
      <c r="D4" s="33"/>
    </row>
    <row r="5" spans="1:4" x14ac:dyDescent="0.15">
      <c r="A5" s="3"/>
      <c r="B5" s="3"/>
      <c r="C5" s="3"/>
      <c r="D5" s="3"/>
    </row>
    <row r="6" spans="1:4" x14ac:dyDescent="0.15">
      <c r="A6" s="3"/>
      <c r="B6" s="3"/>
      <c r="C6" s="3"/>
      <c r="D6" s="3"/>
    </row>
    <row r="7" spans="1:4" x14ac:dyDescent="0.15">
      <c r="A7" s="4"/>
      <c r="B7" s="4"/>
      <c r="C7" s="4"/>
      <c r="D7" s="5" t="s">
        <v>28</v>
      </c>
    </row>
    <row r="8" spans="1:4" x14ac:dyDescent="0.15">
      <c r="A8" s="6" t="s">
        <v>0</v>
      </c>
      <c r="B8" s="7" t="s">
        <v>1</v>
      </c>
      <c r="C8" s="8" t="s">
        <v>2</v>
      </c>
      <c r="D8" s="9" t="s">
        <v>3</v>
      </c>
    </row>
    <row r="9" spans="1:4" x14ac:dyDescent="0.15">
      <c r="A9" s="10" t="s">
        <v>4</v>
      </c>
      <c r="B9" s="11"/>
      <c r="C9" s="12"/>
      <c r="D9" s="13"/>
    </row>
    <row r="10" spans="1:4" x14ac:dyDescent="0.15">
      <c r="A10" s="10" t="s">
        <v>5</v>
      </c>
      <c r="B10" s="11"/>
      <c r="C10" s="12"/>
      <c r="D10" s="13"/>
    </row>
    <row r="11" spans="1:4" x14ac:dyDescent="0.15">
      <c r="A11" s="14" t="s">
        <v>29</v>
      </c>
      <c r="B11" s="20">
        <f>B13+B12</f>
        <v>30611239</v>
      </c>
      <c r="C11" s="20">
        <f>C13+C12</f>
        <v>30357152</v>
      </c>
      <c r="D11" s="15">
        <f t="shared" ref="D11:D17" si="0">B11-C11</f>
        <v>254087</v>
      </c>
    </row>
    <row r="12" spans="1:4" x14ac:dyDescent="0.15">
      <c r="A12" s="14" t="s">
        <v>30</v>
      </c>
      <c r="B12" s="20">
        <v>193518</v>
      </c>
      <c r="C12" s="20">
        <v>153350</v>
      </c>
      <c r="D12" s="15">
        <f t="shared" si="0"/>
        <v>40168</v>
      </c>
    </row>
    <row r="13" spans="1:4" x14ac:dyDescent="0.15">
      <c r="A13" s="14" t="s">
        <v>31</v>
      </c>
      <c r="B13" s="20">
        <v>30417721</v>
      </c>
      <c r="C13" s="20">
        <v>30203802</v>
      </c>
      <c r="D13" s="15">
        <f t="shared" si="0"/>
        <v>213919</v>
      </c>
    </row>
    <row r="14" spans="1:4" x14ac:dyDescent="0.15">
      <c r="A14" s="14" t="s">
        <v>43</v>
      </c>
      <c r="B14" s="20">
        <v>0</v>
      </c>
      <c r="C14" s="20">
        <v>0</v>
      </c>
      <c r="D14" s="15"/>
    </row>
    <row r="15" spans="1:4" x14ac:dyDescent="0.15">
      <c r="A15" s="14" t="s">
        <v>32</v>
      </c>
      <c r="B15" s="20">
        <v>0</v>
      </c>
      <c r="C15" s="20">
        <v>0</v>
      </c>
      <c r="D15" s="15">
        <f t="shared" si="0"/>
        <v>0</v>
      </c>
    </row>
    <row r="16" spans="1:4" x14ac:dyDescent="0.15">
      <c r="A16" s="14" t="s">
        <v>33</v>
      </c>
      <c r="B16" s="20">
        <v>0</v>
      </c>
      <c r="C16" s="20">
        <v>0</v>
      </c>
      <c r="D16" s="15">
        <f t="shared" si="0"/>
        <v>0</v>
      </c>
    </row>
    <row r="17" spans="1:4" x14ac:dyDescent="0.15">
      <c r="A17" s="14" t="s">
        <v>7</v>
      </c>
      <c r="B17" s="23">
        <f>SUM(B11,B15,B16)</f>
        <v>30611239</v>
      </c>
      <c r="C17" s="23">
        <f>SUM(C11,C15,C16)</f>
        <v>30357152</v>
      </c>
      <c r="D17" s="17">
        <f t="shared" si="0"/>
        <v>254087</v>
      </c>
    </row>
    <row r="18" spans="1:4" x14ac:dyDescent="0.15">
      <c r="A18" s="14" t="s">
        <v>6</v>
      </c>
      <c r="B18" s="30"/>
      <c r="C18" s="24"/>
      <c r="D18" s="15">
        <f t="shared" ref="D18:D50" si="1">B18-C18</f>
        <v>0</v>
      </c>
    </row>
    <row r="19" spans="1:4" x14ac:dyDescent="0.15">
      <c r="A19" s="14" t="s">
        <v>9</v>
      </c>
      <c r="B19" s="31"/>
      <c r="C19" s="24"/>
      <c r="D19" s="15">
        <f t="shared" si="1"/>
        <v>0</v>
      </c>
    </row>
    <row r="20" spans="1:4" x14ac:dyDescent="0.15">
      <c r="A20" s="14" t="s">
        <v>8</v>
      </c>
      <c r="B20" s="31">
        <v>100000000</v>
      </c>
      <c r="C20" s="24">
        <v>100000000</v>
      </c>
      <c r="D20" s="15">
        <f t="shared" si="1"/>
        <v>0</v>
      </c>
    </row>
    <row r="21" spans="1:4" x14ac:dyDescent="0.15">
      <c r="A21" s="14" t="s">
        <v>34</v>
      </c>
      <c r="B21" s="31">
        <v>17600000</v>
      </c>
      <c r="C21" s="24">
        <v>18950000</v>
      </c>
      <c r="D21" s="15">
        <f t="shared" si="1"/>
        <v>-1350000</v>
      </c>
    </row>
    <row r="22" spans="1:4" x14ac:dyDescent="0.15">
      <c r="A22" s="14" t="s">
        <v>35</v>
      </c>
      <c r="B22" s="31">
        <v>32400000</v>
      </c>
      <c r="C22" s="24">
        <v>31050000</v>
      </c>
      <c r="D22" s="15">
        <f>B22-C22</f>
        <v>1350000</v>
      </c>
    </row>
    <row r="23" spans="1:4" x14ac:dyDescent="0.15">
      <c r="A23" s="14" t="s">
        <v>27</v>
      </c>
      <c r="B23" s="27">
        <f>SUM(B20:B22)</f>
        <v>150000000</v>
      </c>
      <c r="C23" s="29">
        <f>SUM(C20:C22)</f>
        <v>150000000</v>
      </c>
      <c r="D23" s="17">
        <f t="shared" si="1"/>
        <v>0</v>
      </c>
    </row>
    <row r="24" spans="1:4" x14ac:dyDescent="0.15">
      <c r="A24" s="14" t="s">
        <v>10</v>
      </c>
      <c r="B24" s="31"/>
      <c r="C24" s="24"/>
      <c r="D24" s="15">
        <f t="shared" si="1"/>
        <v>0</v>
      </c>
    </row>
    <row r="25" spans="1:4" x14ac:dyDescent="0.15">
      <c r="A25" s="14" t="s">
        <v>45</v>
      </c>
      <c r="B25" s="31">
        <v>3431000</v>
      </c>
      <c r="C25" s="24">
        <v>2856000</v>
      </c>
      <c r="D25" s="15">
        <f t="shared" si="1"/>
        <v>575000</v>
      </c>
    </row>
    <row r="26" spans="1:4" x14ac:dyDescent="0.15">
      <c r="A26" s="14" t="s">
        <v>44</v>
      </c>
      <c r="B26" s="31">
        <v>1000265</v>
      </c>
      <c r="C26" s="24">
        <v>571312</v>
      </c>
      <c r="D26" s="15">
        <f t="shared" si="1"/>
        <v>428953</v>
      </c>
    </row>
    <row r="27" spans="1:4" x14ac:dyDescent="0.15">
      <c r="A27" s="14" t="s">
        <v>47</v>
      </c>
      <c r="B27" s="31">
        <v>1001000</v>
      </c>
      <c r="C27" s="24">
        <v>0</v>
      </c>
      <c r="D27" s="15">
        <f t="shared" si="1"/>
        <v>1001000</v>
      </c>
    </row>
    <row r="28" spans="1:4" x14ac:dyDescent="0.15">
      <c r="A28" s="14" t="s">
        <v>20</v>
      </c>
      <c r="B28" s="29">
        <f>SUM(B25:B27)</f>
        <v>5432265</v>
      </c>
      <c r="C28" s="29">
        <f>SUM(C25:C27)</f>
        <v>3427312</v>
      </c>
      <c r="D28" s="17">
        <f t="shared" si="1"/>
        <v>2004953</v>
      </c>
    </row>
    <row r="29" spans="1:4" x14ac:dyDescent="0.15">
      <c r="A29" s="14" t="s">
        <v>11</v>
      </c>
      <c r="B29" s="31"/>
      <c r="C29" s="24"/>
      <c r="D29" s="15">
        <f t="shared" si="1"/>
        <v>0</v>
      </c>
    </row>
    <row r="30" spans="1:4" x14ac:dyDescent="0.15">
      <c r="A30" s="14" t="s">
        <v>23</v>
      </c>
      <c r="B30" s="31">
        <v>463435</v>
      </c>
      <c r="C30" s="24">
        <v>845013</v>
      </c>
      <c r="D30" s="15">
        <f t="shared" si="1"/>
        <v>-381578</v>
      </c>
    </row>
    <row r="31" spans="1:4" x14ac:dyDescent="0.15">
      <c r="A31" s="14" t="s">
        <v>24</v>
      </c>
      <c r="B31" s="31">
        <v>194845</v>
      </c>
      <c r="C31" s="24">
        <v>194845</v>
      </c>
      <c r="D31" s="15">
        <f t="shared" si="1"/>
        <v>0</v>
      </c>
    </row>
    <row r="32" spans="1:4" x14ac:dyDescent="0.15">
      <c r="A32" s="14" t="s">
        <v>36</v>
      </c>
      <c r="B32" s="31">
        <v>100000</v>
      </c>
      <c r="C32" s="24">
        <v>100000</v>
      </c>
      <c r="D32" s="15">
        <f t="shared" si="1"/>
        <v>0</v>
      </c>
    </row>
    <row r="33" spans="1:4" x14ac:dyDescent="0.15">
      <c r="A33" s="14" t="s">
        <v>37</v>
      </c>
      <c r="B33" s="31">
        <v>10000</v>
      </c>
      <c r="C33" s="24">
        <v>10000</v>
      </c>
      <c r="D33" s="15">
        <f t="shared" si="1"/>
        <v>0</v>
      </c>
    </row>
    <row r="34" spans="1:4" x14ac:dyDescent="0.15">
      <c r="A34" s="14" t="s">
        <v>25</v>
      </c>
      <c r="B34" s="25">
        <f>SUM(B30:B33)</f>
        <v>768280</v>
      </c>
      <c r="C34" s="25">
        <f>SUM(C30:C33)</f>
        <v>1149858</v>
      </c>
      <c r="D34" s="17">
        <f t="shared" si="1"/>
        <v>-381578</v>
      </c>
    </row>
    <row r="35" spans="1:4" x14ac:dyDescent="0.15">
      <c r="A35" s="14" t="s">
        <v>26</v>
      </c>
      <c r="B35" s="27">
        <f>SUM(B23,B28,B34)</f>
        <v>156200545</v>
      </c>
      <c r="C35" s="25">
        <f>SUM(C23,C28,C34)</f>
        <v>154577170</v>
      </c>
      <c r="D35" s="17">
        <f t="shared" si="1"/>
        <v>1623375</v>
      </c>
    </row>
    <row r="36" spans="1:4" x14ac:dyDescent="0.15">
      <c r="A36" s="14" t="s">
        <v>38</v>
      </c>
      <c r="B36" s="28">
        <f>SUM(B17,B35)</f>
        <v>186811784</v>
      </c>
      <c r="C36" s="26">
        <f>SUM(C17,C35)</f>
        <v>184934322</v>
      </c>
      <c r="D36" s="19">
        <f t="shared" si="1"/>
        <v>1877462</v>
      </c>
    </row>
    <row r="37" spans="1:4" x14ac:dyDescent="0.15">
      <c r="A37" s="10" t="s">
        <v>12</v>
      </c>
      <c r="B37" s="31"/>
      <c r="C37" s="24"/>
      <c r="D37" s="15">
        <f t="shared" si="1"/>
        <v>0</v>
      </c>
    </row>
    <row r="38" spans="1:4" x14ac:dyDescent="0.15">
      <c r="A38" s="10" t="s">
        <v>13</v>
      </c>
      <c r="B38" s="31"/>
      <c r="C38" s="24"/>
      <c r="D38" s="15">
        <f t="shared" si="1"/>
        <v>0</v>
      </c>
    </row>
    <row r="39" spans="1:4" x14ac:dyDescent="0.15">
      <c r="A39" s="14" t="s">
        <v>18</v>
      </c>
      <c r="B39" s="31">
        <v>0</v>
      </c>
      <c r="C39" s="24">
        <v>0</v>
      </c>
      <c r="D39" s="15">
        <f t="shared" si="1"/>
        <v>0</v>
      </c>
    </row>
    <row r="40" spans="1:4" x14ac:dyDescent="0.15">
      <c r="A40" s="14" t="s">
        <v>49</v>
      </c>
      <c r="B40" s="31">
        <v>155349</v>
      </c>
      <c r="C40" s="24">
        <v>136560</v>
      </c>
      <c r="D40" s="15">
        <f t="shared" si="1"/>
        <v>18789</v>
      </c>
    </row>
    <row r="41" spans="1:4" x14ac:dyDescent="0.15">
      <c r="A41" s="14" t="s">
        <v>19</v>
      </c>
      <c r="B41" s="27">
        <f>SUM(B39:B40)</f>
        <v>155349</v>
      </c>
      <c r="C41" s="29">
        <f>SUM(C39:C40)</f>
        <v>136560</v>
      </c>
      <c r="D41" s="17">
        <f t="shared" si="1"/>
        <v>18789</v>
      </c>
    </row>
    <row r="42" spans="1:4" x14ac:dyDescent="0.15">
      <c r="A42" s="10" t="s">
        <v>14</v>
      </c>
      <c r="B42" s="22"/>
      <c r="C42" s="23"/>
      <c r="D42" s="17">
        <f t="shared" si="1"/>
        <v>0</v>
      </c>
    </row>
    <row r="43" spans="1:4" x14ac:dyDescent="0.15">
      <c r="A43" s="14" t="s">
        <v>39</v>
      </c>
      <c r="B43" s="23">
        <f>B41</f>
        <v>155349</v>
      </c>
      <c r="C43" s="23">
        <f>C41</f>
        <v>136560</v>
      </c>
      <c r="D43" s="17">
        <f t="shared" si="1"/>
        <v>18789</v>
      </c>
    </row>
    <row r="44" spans="1:4" x14ac:dyDescent="0.15">
      <c r="A44" s="10" t="s">
        <v>17</v>
      </c>
      <c r="B44" s="20"/>
      <c r="C44" s="20"/>
      <c r="D44" s="15">
        <f t="shared" si="1"/>
        <v>0</v>
      </c>
    </row>
    <row r="45" spans="1:4" x14ac:dyDescent="0.15">
      <c r="A45" s="10" t="s">
        <v>15</v>
      </c>
      <c r="B45" s="20"/>
      <c r="C45" s="20"/>
      <c r="D45" s="15">
        <f t="shared" si="1"/>
        <v>0</v>
      </c>
    </row>
    <row r="46" spans="1:4" x14ac:dyDescent="0.15">
      <c r="A46" s="10" t="s">
        <v>16</v>
      </c>
      <c r="B46" s="20">
        <f>B36-B43</f>
        <v>186656435</v>
      </c>
      <c r="C46" s="20">
        <f>C36-C43</f>
        <v>184797762</v>
      </c>
      <c r="D46" s="15">
        <f t="shared" si="1"/>
        <v>1858673</v>
      </c>
    </row>
    <row r="47" spans="1:4" x14ac:dyDescent="0.15">
      <c r="A47" s="14" t="s">
        <v>21</v>
      </c>
      <c r="B47" s="20">
        <v>150000000</v>
      </c>
      <c r="C47" s="20">
        <v>150000000</v>
      </c>
      <c r="D47" s="15">
        <f t="shared" si="1"/>
        <v>0</v>
      </c>
    </row>
    <row r="48" spans="1:4" x14ac:dyDescent="0.15">
      <c r="A48" s="14" t="s">
        <v>22</v>
      </c>
      <c r="B48" s="20">
        <f>B28</f>
        <v>5432265</v>
      </c>
      <c r="C48" s="20">
        <f>C28</f>
        <v>3427312</v>
      </c>
      <c r="D48" s="15">
        <f t="shared" si="1"/>
        <v>2004953</v>
      </c>
    </row>
    <row r="49" spans="1:4" x14ac:dyDescent="0.15">
      <c r="A49" s="14" t="s">
        <v>40</v>
      </c>
      <c r="B49" s="23">
        <f>SUM(B46)</f>
        <v>186656435</v>
      </c>
      <c r="C49" s="23">
        <f>SUM(C46)</f>
        <v>184797762</v>
      </c>
      <c r="D49" s="17">
        <f t="shared" si="1"/>
        <v>1858673</v>
      </c>
    </row>
    <row r="50" spans="1:4" x14ac:dyDescent="0.15">
      <c r="A50" s="16" t="s">
        <v>41</v>
      </c>
      <c r="B50" s="21">
        <f>SUM(B43,B49)</f>
        <v>186811784</v>
      </c>
      <c r="C50" s="21">
        <f>SUM(C43,C49)</f>
        <v>184934322</v>
      </c>
      <c r="D50" s="18">
        <f t="shared" si="1"/>
        <v>1877462</v>
      </c>
    </row>
  </sheetData>
  <mergeCells count="3">
    <mergeCell ref="A2:D2"/>
    <mergeCell ref="A4:D4"/>
    <mergeCell ref="A1:D1"/>
  </mergeCells>
  <phoneticPr fontId="1"/>
  <printOptions horizontalCentered="1"/>
  <pageMargins left="0.78740157480314965" right="0.78740157480314965" top="0.39370078740157483" bottom="0.98425196850393704" header="0.51181102362204722" footer="0"/>
  <pageSetup paperSize="9" scale="105" firstPageNumber="7" orientation="portrait" useFirstPageNumber="1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kumasoku</dc:creator>
  <cp:lastModifiedBy>コンサルタンツ協会 熊本県測量設計</cp:lastModifiedBy>
  <cp:lastPrinted>2025-04-11T05:32:22Z</cp:lastPrinted>
  <dcterms:created xsi:type="dcterms:W3CDTF">2014-04-10T08:38:30Z</dcterms:created>
  <dcterms:modified xsi:type="dcterms:W3CDTF">2025-04-25T01:57:51Z</dcterms:modified>
</cp:coreProperties>
</file>